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45" windowHeight="6540" activeTab="0"/>
  </bookViews>
  <sheets>
    <sheet name="rozpočet" sheetId="1" r:id="rId1"/>
    <sheet name="rozpočet2" sheetId="2" r:id="rId2"/>
    <sheet name="rozpočet3" sheetId="3" r:id="rId3"/>
    <sheet name="príjmová časť" sheetId="4" r:id="rId4"/>
  </sheets>
  <definedNames>
    <definedName name="_xlnm.Print_Area" localSheetId="3">'príjmová časť'!$A$1:$C$26</definedName>
    <definedName name="_xlnm.Print_Area" localSheetId="0">'rozpočet'!$A$1:$J$21</definedName>
    <definedName name="_xlnm.Print_Area" localSheetId="1">'rozpočet2'!$A$1:$J$22</definedName>
    <definedName name="_xlnm.Print_Area" localSheetId="2">'rozpočet3'!$A$1:$I$34</definedName>
  </definedNames>
  <calcPr fullCalcOnLoad="1"/>
</workbook>
</file>

<file path=xl/sharedStrings.xml><?xml version="1.0" encoding="utf-8"?>
<sst xmlns="http://schemas.openxmlformats.org/spreadsheetml/2006/main" count="185" uniqueCount="140">
  <si>
    <t>počet účastníkov</t>
  </si>
  <si>
    <t>termín</t>
  </si>
  <si>
    <t>cestovné</t>
  </si>
  <si>
    <t>spolu</t>
  </si>
  <si>
    <t>počet zasadnutí</t>
  </si>
  <si>
    <t>VV SsFZ</t>
  </si>
  <si>
    <t>ŠTK SsFZ</t>
  </si>
  <si>
    <t>KM SsFZ</t>
  </si>
  <si>
    <t>DK SsFZ</t>
  </si>
  <si>
    <t>OK SsFZ</t>
  </si>
  <si>
    <t xml:space="preserve">HK SsFZ </t>
  </si>
  <si>
    <t>RK SsFZ</t>
  </si>
  <si>
    <t>kanc. potreby</t>
  </si>
  <si>
    <t>Rekapitulácia výdavkovej časti</t>
  </si>
  <si>
    <t>Položka</t>
  </si>
  <si>
    <t>Rekapitulácia:</t>
  </si>
  <si>
    <t>Príjmová časť</t>
  </si>
  <si>
    <t>skutočnosť</t>
  </si>
  <si>
    <t>zodpovedný</t>
  </si>
  <si>
    <t>štvrťrok</t>
  </si>
  <si>
    <t>rozpočet</t>
  </si>
  <si>
    <t>TMK SsFZ</t>
  </si>
  <si>
    <t>MaK SsFZ</t>
  </si>
  <si>
    <t>odmeny</t>
  </si>
  <si>
    <t>Porada sekret. ObFZ</t>
  </si>
  <si>
    <t>IV. Rozpis súťaží - tlač</t>
  </si>
  <si>
    <t>VIII. Opravy a údržba</t>
  </si>
  <si>
    <t>X. Služby - spolu</t>
  </si>
  <si>
    <t>poštovné a diaľ. známky</t>
  </si>
  <si>
    <t>poistné (autá, DHIM, osoby)</t>
  </si>
  <si>
    <t>IX. Cestovné</t>
  </si>
  <si>
    <t>X. Služby</t>
  </si>
  <si>
    <t>Spoločné zasadnutie čl. komisií + VV ssFZ</t>
  </si>
  <si>
    <t>nájomné - kanc. priestory</t>
  </si>
  <si>
    <t>I. Nepredv. príjmy (odvol. a námiet. vklady)</t>
  </si>
  <si>
    <t>II. Prestupy a hosťovania a registrácie</t>
  </si>
  <si>
    <t>III. Poplatky a pokuty</t>
  </si>
  <si>
    <t>IV. Štartovné</t>
  </si>
  <si>
    <t>KR</t>
  </si>
  <si>
    <t>TMK</t>
  </si>
  <si>
    <t>I.</t>
  </si>
  <si>
    <t>II.</t>
  </si>
  <si>
    <t>III.</t>
  </si>
  <si>
    <t>IV.</t>
  </si>
  <si>
    <t>V. Rozpis súťaží</t>
  </si>
  <si>
    <t>VI. Normy a pravidlá a odbor. literatúra</t>
  </si>
  <si>
    <t>stravné</t>
  </si>
  <si>
    <t>V. Paušálne náhrady R a DZ</t>
  </si>
  <si>
    <t>spotreba PHM</t>
  </si>
  <si>
    <t>IX. Cestovné (iné)</t>
  </si>
  <si>
    <t>XI. Mzdové náklady - spolu</t>
  </si>
  <si>
    <t>XIII. Zákon. soc. náklady</t>
  </si>
  <si>
    <t>XV. Daň z príjmu</t>
  </si>
  <si>
    <t>XVI. Nepredvídané výdavky</t>
  </si>
  <si>
    <t>Spolu</t>
  </si>
  <si>
    <t>VI. Príspevky mládež a ObFZ</t>
  </si>
  <si>
    <t>XI. Mzdové náklady</t>
  </si>
  <si>
    <t>XII. Zákon. soc. poistenie</t>
  </si>
  <si>
    <t xml:space="preserve">IX. Dotácie od SFZ </t>
  </si>
  <si>
    <t>Spolu príjmy</t>
  </si>
  <si>
    <t>Predpokladané príjmy</t>
  </si>
  <si>
    <t>Predpokladané náklady v €</t>
  </si>
  <si>
    <t>mzdy (prac.zmluvy)</t>
  </si>
  <si>
    <t>Spolu - výdavky</t>
  </si>
  <si>
    <t>XI. Vklady FK - R a DZ</t>
  </si>
  <si>
    <t xml:space="preserve">XII. Ostatné príjmy </t>
  </si>
  <si>
    <t>nájomné a iné</t>
  </si>
  <si>
    <t>odmeny a iné</t>
  </si>
  <si>
    <t>KR SsFZ + TÚ + UD</t>
  </si>
  <si>
    <t>VII. Spotreb. nákupy - spolu</t>
  </si>
  <si>
    <t>knihy a časopisy</t>
  </si>
  <si>
    <t>tlačivá a tlač pre komisie</t>
  </si>
  <si>
    <t>telefóny, mobily, internet</t>
  </si>
  <si>
    <t>VII. Spotrebované nákupy</t>
  </si>
  <si>
    <t>DDNM (do 1 660 €)</t>
  </si>
  <si>
    <t>Aktív ŠTK a KM</t>
  </si>
  <si>
    <t>Schôdzková činnosť</t>
  </si>
  <si>
    <t>VII. Reklama a propagácia (RS, web)</t>
  </si>
  <si>
    <t>I - IV.</t>
  </si>
  <si>
    <t>I. - IV.</t>
  </si>
  <si>
    <t>I. IV.</t>
  </si>
  <si>
    <t>Porady s predsedami FK</t>
  </si>
  <si>
    <t>vyhlásenie 11-tky SsFZ</t>
  </si>
  <si>
    <t>Odborná zahraničná stáž - TMK</t>
  </si>
  <si>
    <t xml:space="preserve">III.  </t>
  </si>
  <si>
    <t>IV. Rozpis súťaží,  metod. mater.</t>
  </si>
  <si>
    <t>III. Nemajstrovské súťaže (výbery)</t>
  </si>
  <si>
    <t>drobné nákupy-drob.predmety,medaile</t>
  </si>
  <si>
    <t>upomienkové predmety (kalendáre,bloky)</t>
  </si>
  <si>
    <t>šport.poháre, suveníry, jubilanti</t>
  </si>
  <si>
    <t>nákup DHM</t>
  </si>
  <si>
    <t>poplatky  banke a iné</t>
  </si>
  <si>
    <t xml:space="preserve"> dohody, odmeny </t>
  </si>
  <si>
    <t>dohody  R a DZ</t>
  </si>
  <si>
    <t>XII. Zákonné soc.,zdrav.poistenie</t>
  </si>
  <si>
    <t>XIV. Mandátne zmluvy</t>
  </si>
  <si>
    <t>X. Vklady účastníkov školení a seminárov</t>
  </si>
  <si>
    <t>Predpokladané výdavky</t>
  </si>
  <si>
    <t>Rozpočet</t>
  </si>
  <si>
    <t>Zimný seminár R III. ligy a PT</t>
  </si>
  <si>
    <t>Zimný seminár DZ súťaží SsFZ</t>
  </si>
  <si>
    <t>FP R III. ligy a PT - apríl</t>
  </si>
  <si>
    <t>FP všetci R - august</t>
  </si>
  <si>
    <t>Letný seminár R a DZ</t>
  </si>
  <si>
    <t>Program Talent</t>
  </si>
  <si>
    <t>Doškoľovací seminár trénerov</t>
  </si>
  <si>
    <t>Školenie trénerov EURO B,C</t>
  </si>
  <si>
    <t>Doškoľovací seminár trénerov mládeže - 3x</t>
  </si>
  <si>
    <t>Konferencia SsFZ</t>
  </si>
  <si>
    <t xml:space="preserve">VIII. Úroky </t>
  </si>
  <si>
    <t>I. Doškoľovanie - strana 1</t>
  </si>
  <si>
    <t>II. Schôdzková činnosť - strana 2</t>
  </si>
  <si>
    <t xml:space="preserve">III. Nemajstrovské súťaže </t>
  </si>
  <si>
    <t>Stredoslovenský futbalový zväz Banská Bystrica</t>
  </si>
  <si>
    <t>Školenie - doškolenie</t>
  </si>
  <si>
    <t>Názov položky</t>
  </si>
  <si>
    <t>strava
ubytovanie</t>
  </si>
  <si>
    <t>Zimný seminár R IV. a V. ligy - S</t>
  </si>
  <si>
    <t xml:space="preserve">Zimný seminár R IV. a V. ligy - J </t>
  </si>
  <si>
    <t>dotácia na činnosť ObFZ a ml. družstvá</t>
  </si>
  <si>
    <t xml:space="preserve">nájomné </t>
  </si>
  <si>
    <t>VI. Príspevky na mládež a ObFZ</t>
  </si>
  <si>
    <t xml:space="preserve"> I.,III. a IV.</t>
  </si>
  <si>
    <t>dotácia  na starostlivosť o talentovanú mládež</t>
  </si>
  <si>
    <t>dotácie na činnosť SsFZ a iné</t>
  </si>
  <si>
    <t>Doškoľovací seminár R  licencie A</t>
  </si>
  <si>
    <t>III. a IV.</t>
  </si>
  <si>
    <t xml:space="preserve"> čerpanie rozpočtu za rok 2017</t>
  </si>
  <si>
    <t>čerpanie</t>
  </si>
  <si>
    <t>k 31.12.2017</t>
  </si>
  <si>
    <t>Čerpanie</t>
  </si>
  <si>
    <t>VK SsFZ</t>
  </si>
  <si>
    <t>Rozpočet 2017</t>
  </si>
  <si>
    <t>Čerpanie 2017</t>
  </si>
  <si>
    <t>sprostred. reklamy + ostatné služby</t>
  </si>
  <si>
    <t>rozpočet 2017</t>
  </si>
  <si>
    <t>skutočnosť 2017</t>
  </si>
  <si>
    <t xml:space="preserve">XIII. 2% z podielu zaplatenej dane </t>
  </si>
  <si>
    <t>Skutočnosť 2017</t>
  </si>
  <si>
    <t>Hospodársky výsledok - zisk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</si>
</sst>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#,##0.00\ _S_k"/>
    <numFmt numFmtId="174" formatCode="#,##0\ _S_k"/>
    <numFmt numFmtId="175" formatCode="0,000\ &quot;Sk&quot;"/>
    <numFmt numFmtId="176" formatCode="0,000\ &quot;Sk&quot;\ä"/>
    <numFmt numFmtId="177" formatCode="0,000,"/>
    <numFmt numFmtId="178" formatCode="0,000\,\-"/>
    <numFmt numFmtId="179" formatCode="00,00\,\50"/>
    <numFmt numFmtId="180" formatCode="000,0\,00"/>
    <numFmt numFmtId="181" formatCode="#,##0.00_ ;\-#,##0.00\ "/>
  </numFmts>
  <fonts count="58">
    <font>
      <sz val="10"/>
      <name val="Univers CE"/>
      <family val="0"/>
    </font>
    <font>
      <i/>
      <sz val="16"/>
      <name val="Univers CE"/>
      <family val="2"/>
    </font>
    <font>
      <sz val="11"/>
      <name val="Univers CE"/>
      <family val="2"/>
    </font>
    <font>
      <i/>
      <sz val="10"/>
      <name val="Univers CE"/>
      <family val="2"/>
    </font>
    <font>
      <i/>
      <sz val="14"/>
      <name val="Univers CE"/>
      <family val="2"/>
    </font>
    <font>
      <i/>
      <sz val="20"/>
      <name val="Univers CE"/>
      <family val="2"/>
    </font>
    <font>
      <sz val="26"/>
      <name val="Univers CE"/>
      <family val="2"/>
    </font>
    <font>
      <i/>
      <sz val="26"/>
      <name val="Univers CE"/>
      <family val="2"/>
    </font>
    <font>
      <sz val="12"/>
      <name val="Univers CE"/>
      <family val="2"/>
    </font>
    <font>
      <i/>
      <sz val="18"/>
      <name val="Univers CE"/>
      <family val="2"/>
    </font>
    <font>
      <i/>
      <sz val="12"/>
      <name val="Univers CE"/>
      <family val="2"/>
    </font>
    <font>
      <b/>
      <sz val="12"/>
      <name val="Univers CE"/>
      <family val="2"/>
    </font>
    <font>
      <sz val="14"/>
      <name val="Univers CE"/>
      <family val="2"/>
    </font>
    <font>
      <b/>
      <sz val="10"/>
      <name val="Univers CE"/>
      <family val="2"/>
    </font>
    <font>
      <b/>
      <sz val="14"/>
      <name val="Univers CE"/>
      <family val="2"/>
    </font>
    <font>
      <i/>
      <sz val="8"/>
      <name val="Univers CE"/>
      <family val="0"/>
    </font>
    <font>
      <sz val="8"/>
      <name val="Univers CE"/>
      <family val="0"/>
    </font>
    <font>
      <b/>
      <i/>
      <sz val="13"/>
      <name val="Univers CE"/>
      <family val="0"/>
    </font>
    <font>
      <i/>
      <sz val="13"/>
      <name val="Univers CE"/>
      <family val="0"/>
    </font>
    <font>
      <sz val="13"/>
      <name val="Univers CE"/>
      <family val="0"/>
    </font>
    <font>
      <b/>
      <i/>
      <sz val="12"/>
      <name val="Univers CE"/>
      <family val="0"/>
    </font>
    <font>
      <i/>
      <sz val="24"/>
      <name val="Univers CE"/>
      <family val="2"/>
    </font>
    <font>
      <b/>
      <i/>
      <sz val="14"/>
      <name val="Univers CE"/>
      <family val="0"/>
    </font>
    <font>
      <b/>
      <i/>
      <vertAlign val="superscript"/>
      <sz val="16"/>
      <name val="Univers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33" borderId="27" xfId="0" applyFont="1" applyFill="1" applyBorder="1" applyAlignment="1">
      <alignment horizontal="left" vertical="center"/>
    </xf>
    <xf numFmtId="4" fontId="8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5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0" fillId="33" borderId="22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4" fillId="0" borderId="33" xfId="0" applyFont="1" applyFill="1" applyBorder="1" applyAlignment="1">
      <alignment/>
    </xf>
    <xf numFmtId="4" fontId="11" fillId="0" borderId="33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2" fontId="11" fillId="33" borderId="30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4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33" borderId="42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2" fillId="33" borderId="45" xfId="0" applyFont="1" applyFill="1" applyBorder="1" applyAlignment="1">
      <alignment horizontal="left" vertical="center"/>
    </xf>
    <xf numFmtId="4" fontId="11" fillId="33" borderId="45" xfId="0" applyNumberFormat="1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left" vertical="center"/>
    </xf>
    <xf numFmtId="4" fontId="8" fillId="0" borderId="2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4" fontId="8" fillId="0" borderId="46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0" fontId="8" fillId="33" borderId="42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4" fillId="33" borderId="39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2" fontId="11" fillId="33" borderId="49" xfId="0" applyNumberFormat="1" applyFont="1" applyFill="1" applyBorder="1" applyAlignment="1">
      <alignment horizontal="center" vertical="center"/>
    </xf>
    <xf numFmtId="4" fontId="20" fillId="33" borderId="50" xfId="0" applyNumberFormat="1" applyFont="1" applyFill="1" applyBorder="1" applyAlignment="1">
      <alignment horizontal="center" vertical="center"/>
    </xf>
    <xf numFmtId="4" fontId="20" fillId="33" borderId="23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20" fillId="33" borderId="26" xfId="0" applyNumberFormat="1" applyFont="1" applyFill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20" fillId="33" borderId="27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right"/>
    </xf>
    <xf numFmtId="0" fontId="1" fillId="33" borderId="51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/>
    </xf>
    <xf numFmtId="4" fontId="13" fillId="33" borderId="5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4" fontId="8" fillId="0" borderId="57" xfId="0" applyNumberFormat="1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 shrinkToFit="1"/>
    </xf>
    <xf numFmtId="0" fontId="4" fillId="33" borderId="25" xfId="0" applyFont="1" applyFill="1" applyBorder="1" applyAlignment="1">
      <alignment horizontal="left" vertical="center" wrapText="1"/>
    </xf>
    <xf numFmtId="0" fontId="22" fillId="33" borderId="41" xfId="0" applyFont="1" applyFill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11" fillId="0" borderId="40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4" fontId="11" fillId="33" borderId="41" xfId="0" applyNumberFormat="1" applyFont="1" applyFill="1" applyBorder="1" applyAlignment="1">
      <alignment horizontal="center" vertical="center"/>
    </xf>
    <xf numFmtId="0" fontId="22" fillId="33" borderId="51" xfId="0" applyFont="1" applyFill="1" applyBorder="1" applyAlignment="1">
      <alignment horizontal="center" vertical="center"/>
    </xf>
    <xf numFmtId="0" fontId="22" fillId="34" borderId="58" xfId="0" applyFont="1" applyFill="1" applyBorder="1" applyAlignment="1">
      <alignment horizontal="center" vertical="center"/>
    </xf>
    <xf numFmtId="0" fontId="20" fillId="34" borderId="59" xfId="0" applyFont="1" applyFill="1" applyBorder="1" applyAlignment="1">
      <alignment vertical="center"/>
    </xf>
    <xf numFmtId="43" fontId="8" fillId="0" borderId="23" xfId="0" applyNumberFormat="1" applyFont="1" applyFill="1" applyBorder="1" applyAlignment="1">
      <alignment horizontal="center"/>
    </xf>
    <xf numFmtId="43" fontId="8" fillId="0" borderId="26" xfId="0" applyNumberFormat="1" applyFont="1" applyFill="1" applyBorder="1" applyAlignment="1">
      <alignment horizontal="center" vertical="center"/>
    </xf>
    <xf numFmtId="43" fontId="8" fillId="0" borderId="27" xfId="0" applyNumberFormat="1" applyFont="1" applyFill="1" applyBorder="1" applyAlignment="1">
      <alignment horizontal="center"/>
    </xf>
    <xf numFmtId="43" fontId="8" fillId="0" borderId="26" xfId="0" applyNumberFormat="1" applyFont="1" applyFill="1" applyBorder="1" applyAlignment="1">
      <alignment horizontal="center" vertical="center"/>
    </xf>
    <xf numFmtId="43" fontId="8" fillId="0" borderId="27" xfId="0" applyNumberFormat="1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2" fontId="11" fillId="33" borderId="29" xfId="0" applyNumberFormat="1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left" vertical="center"/>
    </xf>
    <xf numFmtId="0" fontId="14" fillId="34" borderId="58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4" fontId="8" fillId="0" borderId="23" xfId="0" applyNumberFormat="1" applyFont="1" applyBorder="1" applyAlignment="1">
      <alignment horizontal="center" vertical="center"/>
    </xf>
    <xf numFmtId="0" fontId="20" fillId="34" borderId="59" xfId="0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4" fontId="8" fillId="33" borderId="61" xfId="0" applyNumberFormat="1" applyFont="1" applyFill="1" applyBorder="1" applyAlignment="1">
      <alignment horizontal="center" vertical="center"/>
    </xf>
    <xf numFmtId="4" fontId="8" fillId="33" borderId="62" xfId="0" applyNumberFormat="1" applyFont="1" applyFill="1" applyBorder="1" applyAlignment="1">
      <alignment horizontal="center" vertical="center"/>
    </xf>
    <xf numFmtId="4" fontId="8" fillId="0" borderId="63" xfId="0" applyNumberFormat="1" applyFont="1" applyBorder="1" applyAlignment="1">
      <alignment horizontal="center" vertical="center"/>
    </xf>
    <xf numFmtId="4" fontId="8" fillId="0" borderId="63" xfId="0" applyNumberFormat="1" applyFont="1" applyFill="1" applyBorder="1" applyAlignment="1">
      <alignment horizontal="center" vertical="center"/>
    </xf>
    <xf numFmtId="4" fontId="8" fillId="33" borderId="63" xfId="0" applyNumberFormat="1" applyFont="1" applyFill="1" applyBorder="1" applyAlignment="1">
      <alignment horizontal="center" vertical="center"/>
    </xf>
    <xf numFmtId="4" fontId="0" fillId="0" borderId="63" xfId="0" applyNumberFormat="1" applyFont="1" applyBorder="1" applyAlignment="1">
      <alignment horizontal="center" vertical="center"/>
    </xf>
    <xf numFmtId="4" fontId="0" fillId="33" borderId="64" xfId="0" applyNumberFormat="1" applyFont="1" applyFill="1" applyBorder="1" applyAlignment="1">
      <alignment horizontal="center" vertical="center"/>
    </xf>
    <xf numFmtId="4" fontId="8" fillId="33" borderId="65" xfId="0" applyNumberFormat="1" applyFont="1" applyFill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/>
    </xf>
    <xf numFmtId="2" fontId="8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2" fontId="11" fillId="34" borderId="45" xfId="0" applyNumberFormat="1" applyFont="1" applyFill="1" applyBorder="1" applyAlignment="1">
      <alignment horizontal="center" vertical="center"/>
    </xf>
    <xf numFmtId="2" fontId="11" fillId="12" borderId="50" xfId="0" applyNumberFormat="1" applyFont="1" applyFill="1" applyBorder="1" applyAlignment="1">
      <alignment horizontal="center"/>
    </xf>
    <xf numFmtId="2" fontId="11" fillId="12" borderId="26" xfId="0" applyNumberFormat="1" applyFont="1" applyFill="1" applyBorder="1" applyAlignment="1">
      <alignment horizontal="center"/>
    </xf>
    <xf numFmtId="2" fontId="11" fillId="12" borderId="26" xfId="0" applyNumberFormat="1" applyFont="1" applyFill="1" applyBorder="1" applyAlignment="1">
      <alignment horizontal="center" vertical="center"/>
    </xf>
    <xf numFmtId="2" fontId="11" fillId="12" borderId="27" xfId="0" applyNumberFormat="1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left" vertical="center"/>
    </xf>
    <xf numFmtId="0" fontId="8" fillId="12" borderId="27" xfId="0" applyFont="1" applyFill="1" applyBorder="1" applyAlignment="1">
      <alignment horizontal="left" vertical="center"/>
    </xf>
    <xf numFmtId="0" fontId="8" fillId="35" borderId="50" xfId="0" applyFont="1" applyFill="1" applyBorder="1" applyAlignment="1">
      <alignment horizontal="left" vertical="center"/>
    </xf>
    <xf numFmtId="43" fontId="11" fillId="35" borderId="45" xfId="0" applyNumberFormat="1" applyFont="1" applyFill="1" applyBorder="1" applyAlignment="1">
      <alignment horizontal="center" vertical="center"/>
    </xf>
    <xf numFmtId="2" fontId="11" fillId="9" borderId="45" xfId="0" applyNumberFormat="1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left" vertical="center"/>
    </xf>
    <xf numFmtId="0" fontId="9" fillId="12" borderId="45" xfId="0" applyFont="1" applyFill="1" applyBorder="1" applyAlignment="1">
      <alignment horizontal="center" vertical="center"/>
    </xf>
    <xf numFmtId="2" fontId="11" fillId="18" borderId="45" xfId="0" applyNumberFormat="1" applyFont="1" applyFill="1" applyBorder="1" applyAlignment="1">
      <alignment horizontal="center" vertical="center"/>
    </xf>
    <xf numFmtId="4" fontId="11" fillId="33" borderId="29" xfId="0" applyNumberFormat="1" applyFont="1" applyFill="1" applyBorder="1" applyAlignment="1">
      <alignment horizontal="center" vertical="center"/>
    </xf>
    <xf numFmtId="4" fontId="8" fillId="0" borderId="42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4" fontId="8" fillId="0" borderId="43" xfId="0" applyNumberFormat="1" applyFont="1" applyFill="1" applyBorder="1" applyAlignment="1">
      <alignment horizontal="center" vertical="center"/>
    </xf>
    <xf numFmtId="2" fontId="8" fillId="35" borderId="23" xfId="0" applyNumberFormat="1" applyFont="1" applyFill="1" applyBorder="1" applyAlignment="1">
      <alignment horizontal="center"/>
    </xf>
    <xf numFmtId="2" fontId="8" fillId="9" borderId="26" xfId="0" applyNumberFormat="1" applyFont="1" applyFill="1" applyBorder="1" applyAlignment="1">
      <alignment horizontal="center"/>
    </xf>
    <xf numFmtId="2" fontId="8" fillId="18" borderId="26" xfId="0" applyNumberFormat="1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/>
    </xf>
    <xf numFmtId="2" fontId="8" fillId="18" borderId="27" xfId="0" applyNumberFormat="1" applyFont="1" applyFill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11" fillId="33" borderId="29" xfId="0" applyNumberFormat="1" applyFont="1" applyFill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4" fontId="12" fillId="0" borderId="43" xfId="0" applyNumberFormat="1" applyFont="1" applyBorder="1" applyAlignment="1">
      <alignment horizontal="center" vertical="center"/>
    </xf>
    <xf numFmtId="4" fontId="12" fillId="33" borderId="29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center" vertical="center"/>
    </xf>
    <xf numFmtId="0" fontId="1" fillId="15" borderId="45" xfId="0" applyFont="1" applyFill="1" applyBorder="1" applyAlignment="1">
      <alignment horizontal="center" vertical="center"/>
    </xf>
    <xf numFmtId="4" fontId="11" fillId="15" borderId="19" xfId="0" applyNumberFormat="1" applyFont="1" applyFill="1" applyBorder="1" applyAlignment="1">
      <alignment horizontal="center" vertical="center"/>
    </xf>
    <xf numFmtId="4" fontId="12" fillId="15" borderId="50" xfId="0" applyNumberFormat="1" applyFont="1" applyFill="1" applyBorder="1" applyAlignment="1">
      <alignment horizontal="center" vertical="center"/>
    </xf>
    <xf numFmtId="4" fontId="12" fillId="34" borderId="2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49" fontId="8" fillId="0" borderId="41" xfId="0" applyNumberFormat="1" applyFont="1" applyBorder="1" applyAlignment="1">
      <alignment horizontal="left" vertical="center"/>
    </xf>
    <xf numFmtId="4" fontId="0" fillId="0" borderId="0" xfId="0" applyNumberFormat="1" applyAlignment="1">
      <alignment/>
    </xf>
    <xf numFmtId="43" fontId="8" fillId="0" borderId="27" xfId="0" applyNumberFormat="1" applyFont="1" applyFill="1" applyBorder="1" applyAlignment="1">
      <alignment horizontal="center" vertical="center"/>
    </xf>
    <xf numFmtId="43" fontId="8" fillId="0" borderId="2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15" fillId="33" borderId="67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1" fillId="9" borderId="58" xfId="0" applyFont="1" applyFill="1" applyBorder="1" applyAlignment="1">
      <alignment horizontal="center" vertical="center" wrapText="1"/>
    </xf>
    <xf numFmtId="0" fontId="1" fillId="9" borderId="59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68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8" fillId="33" borderId="6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L5" sqref="L5"/>
    </sheetView>
  </sheetViews>
  <sheetFormatPr defaultColWidth="9.00390625" defaultRowHeight="12.75"/>
  <cols>
    <col min="1" max="1" width="28.75390625" style="0" customWidth="1"/>
    <col min="2" max="4" width="10.625" style="0" customWidth="1"/>
    <col min="5" max="5" width="13.625" style="0" customWidth="1"/>
    <col min="6" max="6" width="14.125" style="0" customWidth="1"/>
    <col min="7" max="9" width="13.625" style="0" customWidth="1"/>
    <col min="10" max="10" width="17.00390625" style="0" customWidth="1"/>
  </cols>
  <sheetData>
    <row r="1" spans="1:9" ht="39.75" customHeight="1">
      <c r="A1" s="191" t="s">
        <v>113</v>
      </c>
      <c r="B1" s="191"/>
      <c r="C1" s="191"/>
      <c r="D1" s="191"/>
      <c r="E1" s="191"/>
      <c r="F1" s="191"/>
      <c r="G1" s="191"/>
      <c r="H1" s="191"/>
      <c r="I1" s="191"/>
    </row>
    <row r="2" spans="1:9" ht="39.75" customHeight="1" thickBot="1">
      <c r="A2" s="192" t="s">
        <v>127</v>
      </c>
      <c r="B2" s="192"/>
      <c r="C2" s="192"/>
      <c r="D2" s="192"/>
      <c r="E2" s="192"/>
      <c r="F2" s="192"/>
      <c r="G2" s="192"/>
      <c r="H2" s="192"/>
      <c r="I2" s="192"/>
    </row>
    <row r="3" spans="1:9" s="7" customFormat="1" ht="3.75" customHeight="1" hidden="1" thickBot="1">
      <c r="A3" s="6"/>
      <c r="B3" s="8"/>
      <c r="C3" s="8"/>
      <c r="D3" s="8"/>
      <c r="E3" s="8"/>
      <c r="F3" s="8"/>
      <c r="G3" s="8"/>
      <c r="H3" s="8"/>
      <c r="I3" s="8"/>
    </row>
    <row r="4" spans="1:10" ht="19.5" customHeight="1">
      <c r="A4" s="193" t="s">
        <v>114</v>
      </c>
      <c r="B4" s="195" t="s">
        <v>0</v>
      </c>
      <c r="C4" s="197" t="s">
        <v>18</v>
      </c>
      <c r="D4" s="24" t="s">
        <v>1</v>
      </c>
      <c r="E4" s="199" t="s">
        <v>61</v>
      </c>
      <c r="F4" s="200"/>
      <c r="G4" s="200"/>
      <c r="H4" s="200"/>
      <c r="I4" s="118" t="s">
        <v>20</v>
      </c>
      <c r="J4" s="119" t="s">
        <v>128</v>
      </c>
    </row>
    <row r="5" spans="1:10" ht="60.75" customHeight="1" thickBot="1">
      <c r="A5" s="194"/>
      <c r="B5" s="196"/>
      <c r="C5" s="198"/>
      <c r="D5" s="9" t="s">
        <v>19</v>
      </c>
      <c r="E5" s="2" t="s">
        <v>2</v>
      </c>
      <c r="F5" s="109" t="s">
        <v>116</v>
      </c>
      <c r="G5" s="110" t="s">
        <v>120</v>
      </c>
      <c r="H5" s="25" t="s">
        <v>23</v>
      </c>
      <c r="I5" s="111">
        <v>2017</v>
      </c>
      <c r="J5" s="120" t="s">
        <v>129</v>
      </c>
    </row>
    <row r="6" spans="1:10" ht="24.75" customHeight="1">
      <c r="A6" s="68" t="s">
        <v>99</v>
      </c>
      <c r="B6" s="67">
        <v>64</v>
      </c>
      <c r="C6" s="57" t="s">
        <v>38</v>
      </c>
      <c r="D6" s="15" t="s">
        <v>40</v>
      </c>
      <c r="E6" s="36">
        <v>160</v>
      </c>
      <c r="F6" s="108">
        <v>5120</v>
      </c>
      <c r="G6" s="36">
        <v>300</v>
      </c>
      <c r="H6" s="100">
        <v>150</v>
      </c>
      <c r="I6" s="112">
        <f>H6+G6+F6+E6</f>
        <v>5730</v>
      </c>
      <c r="J6" s="121">
        <v>5225</v>
      </c>
    </row>
    <row r="7" spans="1:10" ht="24.75" customHeight="1">
      <c r="A7" s="63" t="s">
        <v>100</v>
      </c>
      <c r="B7" s="10">
        <v>70</v>
      </c>
      <c r="C7" s="11" t="s">
        <v>38</v>
      </c>
      <c r="D7" s="12" t="s">
        <v>40</v>
      </c>
      <c r="E7" s="33">
        <v>160</v>
      </c>
      <c r="F7" s="33">
        <v>5600</v>
      </c>
      <c r="G7" s="33">
        <v>200</v>
      </c>
      <c r="H7" s="101">
        <v>150</v>
      </c>
      <c r="I7" s="113">
        <f aca="true" t="shared" si="0" ref="I7:I13">H7+G7+F7+E7</f>
        <v>6110</v>
      </c>
      <c r="J7" s="122">
        <v>6038.5</v>
      </c>
    </row>
    <row r="8" spans="1:10" ht="24.75" customHeight="1">
      <c r="A8" s="64" t="s">
        <v>117</v>
      </c>
      <c r="B8" s="10">
        <v>86</v>
      </c>
      <c r="C8" s="11" t="s">
        <v>38</v>
      </c>
      <c r="D8" s="12" t="s">
        <v>40</v>
      </c>
      <c r="E8" s="33">
        <v>160</v>
      </c>
      <c r="F8" s="34">
        <v>3440</v>
      </c>
      <c r="G8" s="33">
        <v>200</v>
      </c>
      <c r="H8" s="101">
        <v>150</v>
      </c>
      <c r="I8" s="113">
        <f t="shared" si="0"/>
        <v>3950</v>
      </c>
      <c r="J8" s="123">
        <v>5225.5</v>
      </c>
    </row>
    <row r="9" spans="1:10" ht="24.75" customHeight="1">
      <c r="A9" s="64" t="s">
        <v>118</v>
      </c>
      <c r="B9" s="10">
        <v>86</v>
      </c>
      <c r="C9" s="11" t="s">
        <v>38</v>
      </c>
      <c r="D9" s="12" t="s">
        <v>40</v>
      </c>
      <c r="E9" s="33">
        <v>160</v>
      </c>
      <c r="F9" s="34">
        <v>3440</v>
      </c>
      <c r="G9" s="33">
        <v>200</v>
      </c>
      <c r="H9" s="101">
        <v>150</v>
      </c>
      <c r="I9" s="113">
        <f t="shared" si="0"/>
        <v>3950</v>
      </c>
      <c r="J9" s="121"/>
    </row>
    <row r="10" spans="1:10" ht="25.5" customHeight="1">
      <c r="A10" s="64" t="s">
        <v>125</v>
      </c>
      <c r="B10" s="10">
        <v>30</v>
      </c>
      <c r="C10" s="11" t="s">
        <v>38</v>
      </c>
      <c r="D10" s="12" t="s">
        <v>41</v>
      </c>
      <c r="E10" s="33"/>
      <c r="F10" s="33"/>
      <c r="G10" s="33"/>
      <c r="H10" s="101"/>
      <c r="I10" s="113">
        <f t="shared" si="0"/>
        <v>0</v>
      </c>
      <c r="J10" s="124"/>
    </row>
    <row r="11" spans="1:10" ht="25.5" customHeight="1">
      <c r="A11" s="64" t="s">
        <v>101</v>
      </c>
      <c r="B11" s="10">
        <v>52</v>
      </c>
      <c r="C11" s="11" t="s">
        <v>38</v>
      </c>
      <c r="D11" s="12" t="s">
        <v>41</v>
      </c>
      <c r="E11" s="33"/>
      <c r="F11" s="33"/>
      <c r="G11" s="33"/>
      <c r="H11" s="101"/>
      <c r="I11" s="113">
        <f t="shared" si="0"/>
        <v>0</v>
      </c>
      <c r="J11" s="189">
        <v>613.66</v>
      </c>
    </row>
    <row r="12" spans="1:10" ht="24.75" customHeight="1">
      <c r="A12" s="63" t="s">
        <v>102</v>
      </c>
      <c r="B12" s="10">
        <v>208</v>
      </c>
      <c r="C12" s="11" t="s">
        <v>38</v>
      </c>
      <c r="D12" s="12" t="s">
        <v>42</v>
      </c>
      <c r="E12" s="33">
        <v>160</v>
      </c>
      <c r="F12" s="33"/>
      <c r="G12" s="33">
        <v>300</v>
      </c>
      <c r="H12" s="101"/>
      <c r="I12" s="113">
        <f t="shared" si="0"/>
        <v>460</v>
      </c>
      <c r="J12" s="190"/>
    </row>
    <row r="13" spans="1:10" ht="24.75" customHeight="1">
      <c r="A13" s="63" t="s">
        <v>103</v>
      </c>
      <c r="B13" s="10">
        <v>290</v>
      </c>
      <c r="C13" s="11" t="s">
        <v>38</v>
      </c>
      <c r="D13" s="12" t="s">
        <v>42</v>
      </c>
      <c r="E13" s="33">
        <v>160</v>
      </c>
      <c r="F13" s="33"/>
      <c r="G13" s="33">
        <v>500</v>
      </c>
      <c r="H13" s="101">
        <v>300</v>
      </c>
      <c r="I13" s="113">
        <f t="shared" si="0"/>
        <v>960</v>
      </c>
      <c r="J13" s="124">
        <v>720</v>
      </c>
    </row>
    <row r="14" spans="1:10" ht="24.75" customHeight="1">
      <c r="A14" s="64" t="s">
        <v>104</v>
      </c>
      <c r="B14" s="10">
        <v>28</v>
      </c>
      <c r="C14" s="11" t="s">
        <v>38</v>
      </c>
      <c r="D14" s="12" t="s">
        <v>43</v>
      </c>
      <c r="E14" s="33"/>
      <c r="F14" s="33"/>
      <c r="G14" s="33"/>
      <c r="H14" s="101"/>
      <c r="I14" s="113">
        <f>E14+F14+G14+H14</f>
        <v>0</v>
      </c>
      <c r="J14" s="124"/>
    </row>
    <row r="15" spans="1:10" ht="24.75" customHeight="1">
      <c r="A15" s="64" t="s">
        <v>105</v>
      </c>
      <c r="B15" s="10">
        <v>200</v>
      </c>
      <c r="C15" s="11" t="s">
        <v>39</v>
      </c>
      <c r="D15" s="12" t="s">
        <v>126</v>
      </c>
      <c r="E15" s="33">
        <v>100</v>
      </c>
      <c r="F15" s="33">
        <v>400</v>
      </c>
      <c r="G15" s="33">
        <v>400</v>
      </c>
      <c r="H15" s="101">
        <v>1000</v>
      </c>
      <c r="I15" s="113">
        <f>H15+G15+F15</f>
        <v>1800</v>
      </c>
      <c r="J15" s="124">
        <v>2628.62</v>
      </c>
    </row>
    <row r="16" spans="1:10" ht="24.75" customHeight="1">
      <c r="A16" s="64" t="s">
        <v>106</v>
      </c>
      <c r="B16" s="10">
        <v>60</v>
      </c>
      <c r="C16" s="11" t="s">
        <v>39</v>
      </c>
      <c r="D16" s="12" t="s">
        <v>43</v>
      </c>
      <c r="E16" s="33">
        <v>200</v>
      </c>
      <c r="F16" s="33">
        <v>100</v>
      </c>
      <c r="G16" s="33">
        <v>2500</v>
      </c>
      <c r="H16" s="101">
        <v>9200</v>
      </c>
      <c r="I16" s="113">
        <f>H16+G16+F16+E16</f>
        <v>12000</v>
      </c>
      <c r="J16" s="124">
        <v>5141.07</v>
      </c>
    </row>
    <row r="17" spans="1:10" ht="24.75" customHeight="1" thickBot="1">
      <c r="A17" s="64" t="s">
        <v>107</v>
      </c>
      <c r="B17" s="10">
        <v>50</v>
      </c>
      <c r="C17" s="11" t="s">
        <v>39</v>
      </c>
      <c r="D17" s="12" t="s">
        <v>41</v>
      </c>
      <c r="E17" s="33">
        <v>200</v>
      </c>
      <c r="F17" s="33">
        <v>300</v>
      </c>
      <c r="G17" s="33">
        <v>200</v>
      </c>
      <c r="H17" s="101">
        <v>1300</v>
      </c>
      <c r="I17" s="113">
        <f>H17+G17+F17+E17</f>
        <v>2000</v>
      </c>
      <c r="J17" s="124"/>
    </row>
    <row r="18" spans="1:10" ht="24.75" customHeight="1" hidden="1">
      <c r="A18" s="64"/>
      <c r="B18" s="10"/>
      <c r="C18" s="11"/>
      <c r="D18" s="12"/>
      <c r="E18" s="33">
        <f>SUM(E6:E17)</f>
        <v>1460</v>
      </c>
      <c r="F18" s="33"/>
      <c r="G18" s="33"/>
      <c r="H18" s="101"/>
      <c r="I18" s="114">
        <f>H18+G18+F18+E18</f>
        <v>1460</v>
      </c>
      <c r="J18" s="124"/>
    </row>
    <row r="19" spans="1:10" ht="24.75" customHeight="1" hidden="1">
      <c r="A19" s="65"/>
      <c r="B19" s="54"/>
      <c r="C19" s="53"/>
      <c r="D19" s="55"/>
      <c r="E19" s="56"/>
      <c r="F19" s="56"/>
      <c r="G19" s="56"/>
      <c r="H19" s="104"/>
      <c r="I19" s="115"/>
      <c r="J19" s="124"/>
    </row>
    <row r="20" spans="1:10" ht="24.75" customHeight="1" hidden="1" thickBot="1">
      <c r="A20" s="69"/>
      <c r="B20" s="70"/>
      <c r="C20" s="71"/>
      <c r="D20" s="71"/>
      <c r="E20" s="72"/>
      <c r="F20" s="72"/>
      <c r="G20" s="72"/>
      <c r="H20" s="105"/>
      <c r="I20" s="116">
        <f>H20+G20+F20+E20</f>
        <v>0</v>
      </c>
      <c r="J20" s="125"/>
    </row>
    <row r="21" spans="1:10" ht="34.5" customHeight="1" thickBot="1">
      <c r="A21" s="66" t="s">
        <v>3</v>
      </c>
      <c r="B21" s="58"/>
      <c r="C21" s="59"/>
      <c r="D21" s="60"/>
      <c r="E21" s="61">
        <v>1460</v>
      </c>
      <c r="F21" s="61">
        <f>SUM(F6:F20)</f>
        <v>18400</v>
      </c>
      <c r="G21" s="61">
        <f>SUM(G6:G20)</f>
        <v>4800</v>
      </c>
      <c r="H21" s="106">
        <f>SUM(H6:H20)</f>
        <v>12400</v>
      </c>
      <c r="I21" s="117">
        <f>SUM(I6:I20)</f>
        <v>38420</v>
      </c>
      <c r="J21" s="160">
        <f>J6+J7+J8+J11+J13+J15+J16</f>
        <v>25592.35</v>
      </c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</sheetData>
  <sheetProtection/>
  <mergeCells count="7">
    <mergeCell ref="J11:J12"/>
    <mergeCell ref="A1:I1"/>
    <mergeCell ref="A2:I2"/>
    <mergeCell ref="A4:A5"/>
    <mergeCell ref="B4:B5"/>
    <mergeCell ref="C4:C5"/>
    <mergeCell ref="E4:H4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1">
      <selection activeCell="M13" sqref="M13"/>
    </sheetView>
  </sheetViews>
  <sheetFormatPr defaultColWidth="9.00390625" defaultRowHeight="12.75"/>
  <cols>
    <col min="1" max="1" width="23.625" style="0" customWidth="1"/>
    <col min="2" max="4" width="8.625" style="0" customWidth="1"/>
    <col min="5" max="8" width="15.625" style="0" customWidth="1"/>
    <col min="9" max="9" width="14.875" style="0" customWidth="1"/>
    <col min="10" max="10" width="16.25390625" style="0" customWidth="1"/>
  </cols>
  <sheetData>
    <row r="1" spans="1:10" ht="18" customHeight="1">
      <c r="A1" s="202" t="s">
        <v>76</v>
      </c>
      <c r="B1" s="206" t="s">
        <v>0</v>
      </c>
      <c r="C1" s="204" t="s">
        <v>4</v>
      </c>
      <c r="D1" s="208" t="s">
        <v>1</v>
      </c>
      <c r="E1" s="199" t="s">
        <v>61</v>
      </c>
      <c r="F1" s="201"/>
      <c r="G1" s="201"/>
      <c r="H1" s="200"/>
      <c r="I1" s="131" t="s">
        <v>98</v>
      </c>
      <c r="J1" s="132" t="s">
        <v>130</v>
      </c>
    </row>
    <row r="2" spans="1:10" ht="18" customHeight="1" thickBot="1">
      <c r="A2" s="203"/>
      <c r="B2" s="207"/>
      <c r="C2" s="205"/>
      <c r="D2" s="209"/>
      <c r="E2" s="83" t="s">
        <v>2</v>
      </c>
      <c r="F2" s="84" t="s">
        <v>46</v>
      </c>
      <c r="G2" s="84" t="s">
        <v>66</v>
      </c>
      <c r="H2" s="103" t="s">
        <v>67</v>
      </c>
      <c r="I2" s="126">
        <v>2017</v>
      </c>
      <c r="J2" s="135" t="s">
        <v>129</v>
      </c>
    </row>
    <row r="3" spans="1:10" ht="22.5" customHeight="1" thickBot="1">
      <c r="A3" s="19" t="s">
        <v>108</v>
      </c>
      <c r="B3" s="14">
        <v>280</v>
      </c>
      <c r="C3" s="15">
        <v>3</v>
      </c>
      <c r="D3" s="15" t="s">
        <v>122</v>
      </c>
      <c r="E3" s="36">
        <v>1300</v>
      </c>
      <c r="F3" s="36">
        <v>2000</v>
      </c>
      <c r="G3" s="36">
        <v>800</v>
      </c>
      <c r="H3" s="100">
        <v>400</v>
      </c>
      <c r="I3" s="127">
        <f aca="true" t="shared" si="0" ref="I3:I15">H3+G3+F3+E3</f>
        <v>4500</v>
      </c>
      <c r="J3" s="136">
        <v>4096.76</v>
      </c>
    </row>
    <row r="4" spans="1:14" ht="22.5" customHeight="1" thickBot="1">
      <c r="A4" s="20" t="s">
        <v>5</v>
      </c>
      <c r="B4" s="16">
        <v>192</v>
      </c>
      <c r="C4" s="12">
        <v>12</v>
      </c>
      <c r="D4" s="12" t="s">
        <v>78</v>
      </c>
      <c r="E4" s="33">
        <v>2500</v>
      </c>
      <c r="F4" s="33">
        <v>2000</v>
      </c>
      <c r="G4" s="33">
        <v>500</v>
      </c>
      <c r="H4" s="101"/>
      <c r="I4" s="128">
        <f>E4+F4+G4</f>
        <v>5000</v>
      </c>
      <c r="J4" s="137">
        <v>4267.78</v>
      </c>
      <c r="N4" s="133"/>
    </row>
    <row r="5" spans="1:10" ht="22.5" customHeight="1">
      <c r="A5" s="21" t="s">
        <v>6</v>
      </c>
      <c r="B5" s="17">
        <v>315</v>
      </c>
      <c r="C5" s="12">
        <v>35</v>
      </c>
      <c r="D5" s="12" t="s">
        <v>79</v>
      </c>
      <c r="E5" s="33">
        <v>950</v>
      </c>
      <c r="F5" s="33">
        <v>400</v>
      </c>
      <c r="G5" s="33"/>
      <c r="H5" s="101"/>
      <c r="I5" s="128">
        <f>H5+G5+F5+E5</f>
        <v>1350</v>
      </c>
      <c r="J5" s="137">
        <v>1541.2</v>
      </c>
    </row>
    <row r="6" spans="1:10" ht="22.5" customHeight="1">
      <c r="A6" s="20" t="s">
        <v>7</v>
      </c>
      <c r="B6" s="16">
        <v>175</v>
      </c>
      <c r="C6" s="12">
        <v>35</v>
      </c>
      <c r="D6" s="12" t="s">
        <v>79</v>
      </c>
      <c r="E6" s="33">
        <v>1150</v>
      </c>
      <c r="F6" s="33">
        <v>350</v>
      </c>
      <c r="G6" s="33"/>
      <c r="H6" s="101"/>
      <c r="I6" s="128">
        <f t="shared" si="0"/>
        <v>1500</v>
      </c>
      <c r="J6" s="137">
        <v>1587.16</v>
      </c>
    </row>
    <row r="7" spans="1:10" ht="22.5" customHeight="1">
      <c r="A7" s="20" t="s">
        <v>8</v>
      </c>
      <c r="B7" s="16">
        <v>350</v>
      </c>
      <c r="C7" s="12">
        <v>30</v>
      </c>
      <c r="D7" s="12" t="s">
        <v>79</v>
      </c>
      <c r="E7" s="33">
        <v>2500</v>
      </c>
      <c r="F7" s="33">
        <v>800</v>
      </c>
      <c r="G7" s="33"/>
      <c r="H7" s="101"/>
      <c r="I7" s="128">
        <f t="shared" si="0"/>
        <v>3300</v>
      </c>
      <c r="J7" s="137">
        <v>3238.01</v>
      </c>
    </row>
    <row r="8" spans="1:10" ht="22.5" customHeight="1">
      <c r="A8" s="20" t="s">
        <v>68</v>
      </c>
      <c r="B8" s="16">
        <v>360</v>
      </c>
      <c r="C8" s="12">
        <v>15</v>
      </c>
      <c r="D8" s="12" t="s">
        <v>79</v>
      </c>
      <c r="E8" s="33">
        <v>1750</v>
      </c>
      <c r="F8" s="33">
        <v>450</v>
      </c>
      <c r="G8" s="33"/>
      <c r="H8" s="101"/>
      <c r="I8" s="128">
        <f t="shared" si="0"/>
        <v>2200</v>
      </c>
      <c r="J8" s="137">
        <v>2021.26</v>
      </c>
    </row>
    <row r="9" spans="1:10" ht="22.5" customHeight="1">
      <c r="A9" s="20" t="s">
        <v>21</v>
      </c>
      <c r="B9" s="16">
        <v>108</v>
      </c>
      <c r="C9" s="12">
        <v>12</v>
      </c>
      <c r="D9" s="12" t="s">
        <v>79</v>
      </c>
      <c r="E9" s="33">
        <v>1000</v>
      </c>
      <c r="F9" s="33">
        <v>330</v>
      </c>
      <c r="G9" s="33"/>
      <c r="H9" s="101"/>
      <c r="I9" s="128">
        <f t="shared" si="0"/>
        <v>1330</v>
      </c>
      <c r="J9" s="137">
        <v>1018.16</v>
      </c>
    </row>
    <row r="10" spans="1:10" ht="22.5" customHeight="1">
      <c r="A10" s="21" t="s">
        <v>22</v>
      </c>
      <c r="B10" s="17">
        <v>15</v>
      </c>
      <c r="C10" s="12">
        <v>5</v>
      </c>
      <c r="D10" s="12" t="s">
        <v>79</v>
      </c>
      <c r="E10" s="33">
        <v>250</v>
      </c>
      <c r="F10" s="33">
        <v>50</v>
      </c>
      <c r="G10" s="33"/>
      <c r="H10" s="101"/>
      <c r="I10" s="128">
        <f t="shared" si="0"/>
        <v>300</v>
      </c>
      <c r="J10" s="137"/>
    </row>
    <row r="11" spans="1:10" ht="22.5" customHeight="1">
      <c r="A11" s="22" t="s">
        <v>131</v>
      </c>
      <c r="B11" s="17">
        <v>6</v>
      </c>
      <c r="C11" s="12">
        <v>2</v>
      </c>
      <c r="D11" s="12" t="s">
        <v>79</v>
      </c>
      <c r="E11" s="33">
        <v>10</v>
      </c>
      <c r="F11" s="33">
        <v>20</v>
      </c>
      <c r="G11" s="33"/>
      <c r="H11" s="101"/>
      <c r="I11" s="128">
        <f t="shared" si="0"/>
        <v>30</v>
      </c>
      <c r="J11" s="137">
        <v>90.92</v>
      </c>
    </row>
    <row r="12" spans="1:10" ht="22.5" customHeight="1">
      <c r="A12" s="22" t="s">
        <v>9</v>
      </c>
      <c r="B12" s="17"/>
      <c r="C12" s="12"/>
      <c r="D12" s="12" t="s">
        <v>79</v>
      </c>
      <c r="E12" s="33">
        <v>400</v>
      </c>
      <c r="F12" s="33">
        <v>100</v>
      </c>
      <c r="G12" s="33"/>
      <c r="H12" s="101"/>
      <c r="I12" s="128">
        <v>500</v>
      </c>
      <c r="J12" s="137">
        <v>325.32</v>
      </c>
    </row>
    <row r="13" spans="1:10" ht="22.5" customHeight="1">
      <c r="A13" s="22" t="s">
        <v>10</v>
      </c>
      <c r="B13" s="17">
        <v>18</v>
      </c>
      <c r="C13" s="12">
        <v>6</v>
      </c>
      <c r="D13" s="12" t="s">
        <v>79</v>
      </c>
      <c r="E13" s="33">
        <v>120</v>
      </c>
      <c r="F13" s="33">
        <v>30</v>
      </c>
      <c r="G13" s="33"/>
      <c r="H13" s="101"/>
      <c r="I13" s="128">
        <f t="shared" si="0"/>
        <v>150</v>
      </c>
      <c r="J13" s="137">
        <v>46.2</v>
      </c>
    </row>
    <row r="14" spans="1:10" ht="22.5" customHeight="1">
      <c r="A14" s="22" t="s">
        <v>11</v>
      </c>
      <c r="B14" s="17">
        <v>20</v>
      </c>
      <c r="C14" s="12">
        <v>4</v>
      </c>
      <c r="D14" s="12" t="s">
        <v>80</v>
      </c>
      <c r="E14" s="33">
        <v>400</v>
      </c>
      <c r="F14" s="33">
        <v>100</v>
      </c>
      <c r="G14" s="33"/>
      <c r="H14" s="101"/>
      <c r="I14" s="128">
        <f t="shared" si="0"/>
        <v>500</v>
      </c>
      <c r="J14" s="137">
        <v>500.36</v>
      </c>
    </row>
    <row r="15" spans="1:10" ht="22.5" customHeight="1">
      <c r="A15" s="22" t="s">
        <v>24</v>
      </c>
      <c r="B15" s="17">
        <v>15</v>
      </c>
      <c r="C15" s="12">
        <v>1</v>
      </c>
      <c r="D15" s="12" t="s">
        <v>41</v>
      </c>
      <c r="E15" s="33"/>
      <c r="F15" s="33">
        <v>150</v>
      </c>
      <c r="G15" s="33">
        <v>50</v>
      </c>
      <c r="H15" s="101"/>
      <c r="I15" s="128">
        <f t="shared" si="0"/>
        <v>200</v>
      </c>
      <c r="J15" s="137">
        <v>550.55</v>
      </c>
    </row>
    <row r="16" spans="1:10" ht="22.5" customHeight="1">
      <c r="A16" s="43" t="s">
        <v>32</v>
      </c>
      <c r="B16" s="17">
        <v>60</v>
      </c>
      <c r="C16" s="12">
        <v>1</v>
      </c>
      <c r="D16" s="12" t="s">
        <v>43</v>
      </c>
      <c r="E16" s="33"/>
      <c r="F16" s="33">
        <v>500</v>
      </c>
      <c r="G16" s="33">
        <v>100</v>
      </c>
      <c r="H16" s="101"/>
      <c r="I16" s="128">
        <f>E16+F16+G16</f>
        <v>600</v>
      </c>
      <c r="J16" s="137">
        <v>683.4</v>
      </c>
    </row>
    <row r="17" spans="1:10" ht="22.5" customHeight="1">
      <c r="A17" s="22" t="s">
        <v>81</v>
      </c>
      <c r="B17" s="17">
        <v>100</v>
      </c>
      <c r="C17" s="12">
        <v>5</v>
      </c>
      <c r="D17" s="12" t="s">
        <v>43</v>
      </c>
      <c r="E17" s="33"/>
      <c r="F17" s="33">
        <v>1100</v>
      </c>
      <c r="G17" s="33">
        <v>100</v>
      </c>
      <c r="H17" s="101"/>
      <c r="I17" s="128">
        <f>H17+G17+F17+E17</f>
        <v>1200</v>
      </c>
      <c r="J17" s="137"/>
    </row>
    <row r="18" spans="1:10" ht="22.5" customHeight="1">
      <c r="A18" s="22" t="s">
        <v>75</v>
      </c>
      <c r="B18" s="17">
        <v>220</v>
      </c>
      <c r="C18" s="12">
        <v>1</v>
      </c>
      <c r="D18" s="12" t="s">
        <v>84</v>
      </c>
      <c r="E18" s="33"/>
      <c r="F18" s="33">
        <v>400</v>
      </c>
      <c r="G18" s="33">
        <v>300</v>
      </c>
      <c r="H18" s="101">
        <v>500</v>
      </c>
      <c r="I18" s="128">
        <f>F18+G18+H18</f>
        <v>1200</v>
      </c>
      <c r="J18" s="137">
        <v>609.6</v>
      </c>
    </row>
    <row r="19" spans="1:10" ht="22.5" customHeight="1">
      <c r="A19" s="22" t="s">
        <v>82</v>
      </c>
      <c r="B19" s="17">
        <v>70</v>
      </c>
      <c r="C19" s="12">
        <v>1</v>
      </c>
      <c r="D19" s="12" t="s">
        <v>43</v>
      </c>
      <c r="E19" s="33">
        <v>200</v>
      </c>
      <c r="F19" s="33">
        <v>1800</v>
      </c>
      <c r="G19" s="33">
        <v>1300</v>
      </c>
      <c r="H19" s="101">
        <v>1200</v>
      </c>
      <c r="I19" s="128">
        <f>H19+G19+F19+E19</f>
        <v>4500</v>
      </c>
      <c r="J19" s="137">
        <v>1697.45</v>
      </c>
    </row>
    <row r="20" spans="1:10" ht="22.5" customHeight="1">
      <c r="A20" s="22" t="s">
        <v>83</v>
      </c>
      <c r="B20" s="17">
        <v>8</v>
      </c>
      <c r="C20" s="12">
        <v>1</v>
      </c>
      <c r="D20" s="12" t="s">
        <v>42</v>
      </c>
      <c r="E20" s="33">
        <v>1500</v>
      </c>
      <c r="F20" s="33"/>
      <c r="G20" s="33"/>
      <c r="H20" s="101"/>
      <c r="I20" s="128">
        <f>H20+G20+F20+E20</f>
        <v>1500</v>
      </c>
      <c r="J20" s="137"/>
    </row>
    <row r="21" spans="1:10" ht="22.5" customHeight="1" thickBot="1">
      <c r="A21" s="22"/>
      <c r="B21" s="38"/>
      <c r="C21" s="13"/>
      <c r="D21" s="13"/>
      <c r="E21" s="35"/>
      <c r="F21" s="35"/>
      <c r="G21" s="35"/>
      <c r="H21" s="102"/>
      <c r="I21" s="129"/>
      <c r="J21" s="138"/>
    </row>
    <row r="22" spans="1:10" ht="24.75" customHeight="1" thickBot="1">
      <c r="A22" s="39" t="s">
        <v>3</v>
      </c>
      <c r="B22" s="41"/>
      <c r="C22" s="42"/>
      <c r="D22" s="40"/>
      <c r="E22" s="52">
        <f>SUM(E3:E21)</f>
        <v>14030</v>
      </c>
      <c r="F22" s="52">
        <f>SUM(F3:F21)</f>
        <v>10580</v>
      </c>
      <c r="G22" s="52">
        <f>SUM(G3:G21)</f>
        <v>3150</v>
      </c>
      <c r="H22" s="85">
        <f>SUM(H3:H21)</f>
        <v>2100</v>
      </c>
      <c r="I22" s="130">
        <f>SUM(I3:I21)</f>
        <v>29860</v>
      </c>
      <c r="J22" s="161">
        <v>22274.13</v>
      </c>
    </row>
    <row r="23" spans="1:10" ht="24.75" customHeight="1">
      <c r="A23" s="1"/>
      <c r="B23" s="1"/>
      <c r="C23" s="1"/>
      <c r="D23" s="1"/>
      <c r="E23" s="1"/>
      <c r="F23" s="1"/>
      <c r="G23" s="37"/>
      <c r="H23" s="1"/>
      <c r="I23" s="1"/>
      <c r="J23" s="1"/>
    </row>
  </sheetData>
  <sheetProtection/>
  <mergeCells count="5">
    <mergeCell ref="E1:H1"/>
    <mergeCell ref="A1:A2"/>
    <mergeCell ref="C1:C2"/>
    <mergeCell ref="B1:B2"/>
    <mergeCell ref="D1:D2"/>
  </mergeCells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PageLayoutView="0" workbookViewId="0" topLeftCell="A1">
      <selection activeCell="L19" sqref="L19"/>
    </sheetView>
  </sheetViews>
  <sheetFormatPr defaultColWidth="9.00390625" defaultRowHeight="12.75"/>
  <cols>
    <col min="1" max="1" width="35.75390625" style="0" customWidth="1"/>
    <col min="2" max="2" width="20.75390625" style="31" customWidth="1"/>
    <col min="3" max="3" width="20.625" style="0" hidden="1" customWidth="1"/>
    <col min="4" max="4" width="16.625" style="0" customWidth="1"/>
    <col min="5" max="6" width="5.75390625" style="0" customWidth="1"/>
    <col min="7" max="7" width="35.75390625" style="0" customWidth="1"/>
    <col min="8" max="8" width="17.625" style="0" customWidth="1"/>
    <col min="9" max="9" width="16.875" style="0" customWidth="1"/>
  </cols>
  <sheetData>
    <row r="1" spans="1:8" ht="24" customHeight="1" thickBot="1">
      <c r="A1" s="163" t="s">
        <v>115</v>
      </c>
      <c r="B1" s="148" t="s">
        <v>132</v>
      </c>
      <c r="C1" s="139" t="s">
        <v>17</v>
      </c>
      <c r="D1" s="149" t="s">
        <v>133</v>
      </c>
      <c r="G1" s="210" t="s">
        <v>13</v>
      </c>
      <c r="H1" s="210"/>
    </row>
    <row r="2" spans="1:9" ht="18" customHeight="1" thickBot="1">
      <c r="A2" s="23" t="s">
        <v>86</v>
      </c>
      <c r="B2" s="86">
        <v>18000</v>
      </c>
      <c r="C2" s="140"/>
      <c r="D2" s="153">
        <v>26879.98</v>
      </c>
      <c r="G2" s="1"/>
      <c r="H2" s="173" t="s">
        <v>132</v>
      </c>
      <c r="I2" s="149" t="s">
        <v>133</v>
      </c>
    </row>
    <row r="3" spans="1:9" ht="18" customHeight="1">
      <c r="A3" s="23" t="s">
        <v>85</v>
      </c>
      <c r="B3" s="87">
        <v>1800</v>
      </c>
      <c r="C3" s="141"/>
      <c r="D3" s="154">
        <v>1900</v>
      </c>
      <c r="G3" s="159" t="s">
        <v>110</v>
      </c>
      <c r="H3" s="166">
        <f>rozpočet!I21</f>
        <v>38420</v>
      </c>
      <c r="I3" s="170">
        <v>25592.35</v>
      </c>
    </row>
    <row r="4" spans="1:9" ht="18" customHeight="1">
      <c r="A4" s="23" t="s">
        <v>47</v>
      </c>
      <c r="B4" s="87">
        <v>240000</v>
      </c>
      <c r="C4" s="141"/>
      <c r="D4" s="154">
        <v>291377</v>
      </c>
      <c r="G4" s="162" t="s">
        <v>111</v>
      </c>
      <c r="H4" s="167">
        <f>rozpočet2!I22</f>
        <v>29860</v>
      </c>
      <c r="I4" s="171">
        <v>22274.13</v>
      </c>
    </row>
    <row r="5" spans="1:9" s="27" customFormat="1" ht="18" customHeight="1">
      <c r="A5" s="26" t="s">
        <v>121</v>
      </c>
      <c r="B5" s="87">
        <v>55000</v>
      </c>
      <c r="C5" s="141"/>
      <c r="D5" s="155">
        <v>92865</v>
      </c>
      <c r="G5" s="157" t="s">
        <v>112</v>
      </c>
      <c r="H5" s="167">
        <f>B2</f>
        <v>18000</v>
      </c>
      <c r="I5" s="172">
        <v>26879.98</v>
      </c>
    </row>
    <row r="6" spans="1:9" s="27" customFormat="1" ht="18" customHeight="1">
      <c r="A6" s="26" t="s">
        <v>69</v>
      </c>
      <c r="B6" s="87">
        <f>B14+B13+B12+B11+B10+B9+B8+B7</f>
        <v>10800</v>
      </c>
      <c r="C6" s="141"/>
      <c r="D6" s="155">
        <v>16045.61</v>
      </c>
      <c r="G6" s="157" t="s">
        <v>25</v>
      </c>
      <c r="H6" s="167">
        <f>B3</f>
        <v>1800</v>
      </c>
      <c r="I6" s="172">
        <v>1900</v>
      </c>
    </row>
    <row r="7" spans="1:9" s="27" customFormat="1" ht="15.75" customHeight="1">
      <c r="A7" s="44" t="s">
        <v>12</v>
      </c>
      <c r="B7" s="76">
        <v>1300</v>
      </c>
      <c r="C7" s="142"/>
      <c r="D7" s="150">
        <v>1581.73</v>
      </c>
      <c r="G7" s="157" t="s">
        <v>47</v>
      </c>
      <c r="H7" s="167">
        <f>B4</f>
        <v>240000</v>
      </c>
      <c r="I7" s="172">
        <v>291377</v>
      </c>
    </row>
    <row r="8" spans="1:9" s="27" customFormat="1" ht="15.75" customHeight="1">
      <c r="A8" s="44" t="s">
        <v>87</v>
      </c>
      <c r="B8" s="76">
        <v>3000</v>
      </c>
      <c r="C8" s="142"/>
      <c r="D8" s="150">
        <v>3589.11</v>
      </c>
      <c r="G8" s="157" t="s">
        <v>55</v>
      </c>
      <c r="H8" s="167">
        <f>B5</f>
        <v>55000</v>
      </c>
      <c r="I8" s="172">
        <v>92865</v>
      </c>
    </row>
    <row r="9" spans="1:9" s="27" customFormat="1" ht="15.75" customHeight="1">
      <c r="A9" s="44" t="s">
        <v>70</v>
      </c>
      <c r="B9" s="76">
        <v>200</v>
      </c>
      <c r="C9" s="142"/>
      <c r="D9" s="150">
        <v>89.4</v>
      </c>
      <c r="G9" s="157" t="s">
        <v>73</v>
      </c>
      <c r="H9" s="167">
        <f>B6</f>
        <v>10800</v>
      </c>
      <c r="I9" s="172">
        <v>16045.61</v>
      </c>
    </row>
    <row r="10" spans="1:9" s="27" customFormat="1" ht="15.75" customHeight="1">
      <c r="A10" s="44" t="s">
        <v>90</v>
      </c>
      <c r="B10" s="76">
        <v>1500</v>
      </c>
      <c r="C10" s="142"/>
      <c r="D10" s="150">
        <v>1604.77</v>
      </c>
      <c r="G10" s="157" t="s">
        <v>26</v>
      </c>
      <c r="H10" s="167">
        <f>B15</f>
        <v>2500</v>
      </c>
      <c r="I10" s="172">
        <v>3748.43</v>
      </c>
    </row>
    <row r="11" spans="1:9" s="27" customFormat="1" ht="15.75" customHeight="1">
      <c r="A11" s="44" t="s">
        <v>71</v>
      </c>
      <c r="B11" s="76">
        <v>100</v>
      </c>
      <c r="C11" s="142"/>
      <c r="D11" s="150">
        <v>131.24</v>
      </c>
      <c r="G11" s="157" t="s">
        <v>30</v>
      </c>
      <c r="H11" s="167">
        <f>B16</f>
        <v>1000</v>
      </c>
      <c r="I11" s="172">
        <v>1123.24</v>
      </c>
    </row>
    <row r="12" spans="1:9" s="27" customFormat="1" ht="15.75" customHeight="1">
      <c r="A12" s="44" t="s">
        <v>88</v>
      </c>
      <c r="B12" s="76">
        <v>3000</v>
      </c>
      <c r="C12" s="142"/>
      <c r="D12" s="150">
        <v>5428.62</v>
      </c>
      <c r="G12" s="157" t="s">
        <v>31</v>
      </c>
      <c r="H12" s="167">
        <f>B17</f>
        <v>13100</v>
      </c>
      <c r="I12" s="172">
        <v>35464.97</v>
      </c>
    </row>
    <row r="13" spans="1:9" s="27" customFormat="1" ht="15.75" customHeight="1">
      <c r="A13" s="44" t="s">
        <v>89</v>
      </c>
      <c r="B13" s="76">
        <v>200</v>
      </c>
      <c r="C13" s="142"/>
      <c r="D13" s="150">
        <v>1056.86</v>
      </c>
      <c r="G13" s="157" t="s">
        <v>56</v>
      </c>
      <c r="H13" s="167">
        <f>B25</f>
        <v>155000</v>
      </c>
      <c r="I13" s="172">
        <v>175047.33</v>
      </c>
    </row>
    <row r="14" spans="1:9" s="27" customFormat="1" ht="18" customHeight="1">
      <c r="A14" s="44" t="s">
        <v>48</v>
      </c>
      <c r="B14" s="88">
        <v>1500</v>
      </c>
      <c r="C14" s="143"/>
      <c r="D14" s="150">
        <v>2563.88</v>
      </c>
      <c r="G14" s="157" t="s">
        <v>57</v>
      </c>
      <c r="H14" s="167">
        <f>B29</f>
        <v>45000</v>
      </c>
      <c r="I14" s="172">
        <v>57696.31</v>
      </c>
    </row>
    <row r="15" spans="1:9" s="27" customFormat="1" ht="18" customHeight="1">
      <c r="A15" s="28" t="s">
        <v>26</v>
      </c>
      <c r="B15" s="89">
        <v>2500</v>
      </c>
      <c r="C15" s="144"/>
      <c r="D15" s="155">
        <v>3748.43</v>
      </c>
      <c r="G15" s="157" t="s">
        <v>51</v>
      </c>
      <c r="H15" s="167">
        <f>B30</f>
        <v>1000</v>
      </c>
      <c r="I15" s="172">
        <v>1174.77</v>
      </c>
    </row>
    <row r="16" spans="1:9" s="27" customFormat="1" ht="18" customHeight="1">
      <c r="A16" s="28" t="s">
        <v>49</v>
      </c>
      <c r="B16" s="89">
        <v>1000</v>
      </c>
      <c r="C16" s="144"/>
      <c r="D16" s="155">
        <v>1123.24</v>
      </c>
      <c r="G16" s="157" t="s">
        <v>95</v>
      </c>
      <c r="H16" s="167">
        <f>B31</f>
        <v>18000</v>
      </c>
      <c r="I16" s="172">
        <v>19200</v>
      </c>
    </row>
    <row r="17" spans="1:9" s="27" customFormat="1" ht="18" customHeight="1">
      <c r="A17" s="28" t="s">
        <v>27</v>
      </c>
      <c r="B17" s="89">
        <f>B18+B19+B20+B21+B22+B23+B24</f>
        <v>13100</v>
      </c>
      <c r="C17" s="144"/>
      <c r="D17" s="155">
        <v>35464.97</v>
      </c>
      <c r="G17" s="157" t="s">
        <v>52</v>
      </c>
      <c r="H17" s="168">
        <f>B32</f>
        <v>20</v>
      </c>
      <c r="I17" s="172">
        <v>1.06</v>
      </c>
    </row>
    <row r="18" spans="1:9" s="29" customFormat="1" ht="15.75" customHeight="1" thickBot="1">
      <c r="A18" s="44" t="s">
        <v>28</v>
      </c>
      <c r="B18" s="76">
        <v>1000</v>
      </c>
      <c r="C18" s="145"/>
      <c r="D18" s="150">
        <v>1261.49</v>
      </c>
      <c r="G18" s="158" t="s">
        <v>53</v>
      </c>
      <c r="H18" s="169">
        <f>B33</f>
        <v>1500</v>
      </c>
      <c r="I18" s="174">
        <v>23934.06</v>
      </c>
    </row>
    <row r="19" spans="1:9" s="29" customFormat="1" ht="15.75" customHeight="1" thickBot="1">
      <c r="A19" s="44" t="s">
        <v>72</v>
      </c>
      <c r="B19" s="76">
        <v>3500</v>
      </c>
      <c r="C19" s="145"/>
      <c r="D19" s="150">
        <v>4704.09</v>
      </c>
      <c r="G19" s="75" t="s">
        <v>63</v>
      </c>
      <c r="H19" s="165">
        <f>SUM(H3:H18)</f>
        <v>631000</v>
      </c>
      <c r="I19" s="152">
        <v>794324.24</v>
      </c>
    </row>
    <row r="20" spans="1:4" s="29" customFormat="1" ht="15.75" customHeight="1">
      <c r="A20" s="44" t="s">
        <v>29</v>
      </c>
      <c r="B20" s="76">
        <v>1000</v>
      </c>
      <c r="C20" s="145"/>
      <c r="D20" s="150">
        <v>969.09</v>
      </c>
    </row>
    <row r="21" spans="1:4" s="29" customFormat="1" ht="15.75" customHeight="1">
      <c r="A21" s="44" t="s">
        <v>91</v>
      </c>
      <c r="B21" s="76">
        <v>600</v>
      </c>
      <c r="C21" s="145"/>
      <c r="D21" s="150">
        <v>738.74</v>
      </c>
    </row>
    <row r="22" spans="1:4" s="29" customFormat="1" ht="15.75" customHeight="1">
      <c r="A22" s="44" t="s">
        <v>74</v>
      </c>
      <c r="B22" s="76">
        <v>500</v>
      </c>
      <c r="C22" s="145"/>
      <c r="D22" s="150">
        <v>113</v>
      </c>
    </row>
    <row r="23" spans="1:4" s="29" customFormat="1" ht="15.75" customHeight="1">
      <c r="A23" s="44" t="s">
        <v>33</v>
      </c>
      <c r="B23" s="76">
        <v>5000</v>
      </c>
      <c r="C23" s="145"/>
      <c r="D23" s="150">
        <v>4800.6</v>
      </c>
    </row>
    <row r="24" spans="1:4" s="29" customFormat="1" ht="15.75" customHeight="1">
      <c r="A24" s="151" t="s">
        <v>134</v>
      </c>
      <c r="B24" s="76">
        <v>1500</v>
      </c>
      <c r="C24" s="145"/>
      <c r="D24" s="150">
        <v>22877.96</v>
      </c>
    </row>
    <row r="25" spans="1:4" s="27" customFormat="1" ht="18" customHeight="1">
      <c r="A25" s="28" t="s">
        <v>50</v>
      </c>
      <c r="B25" s="89">
        <f>B28+B27+B26</f>
        <v>155000</v>
      </c>
      <c r="C25" s="144"/>
      <c r="D25" s="155">
        <v>175047.33</v>
      </c>
    </row>
    <row r="26" spans="1:4" s="29" customFormat="1" ht="15.75" customHeight="1">
      <c r="A26" s="45" t="s">
        <v>62</v>
      </c>
      <c r="B26" s="90">
        <v>15000</v>
      </c>
      <c r="C26" s="145"/>
      <c r="D26" s="150">
        <v>15352.13</v>
      </c>
    </row>
    <row r="27" spans="1:4" s="29" customFormat="1" ht="15.75" customHeight="1">
      <c r="A27" s="45" t="s">
        <v>92</v>
      </c>
      <c r="B27" s="90">
        <v>25000</v>
      </c>
      <c r="C27" s="145"/>
      <c r="D27" s="150">
        <v>34409.2</v>
      </c>
    </row>
    <row r="28" spans="1:4" s="29" customFormat="1" ht="15.75" customHeight="1">
      <c r="A28" s="45" t="s">
        <v>93</v>
      </c>
      <c r="B28" s="90">
        <v>115000</v>
      </c>
      <c r="C28" s="145"/>
      <c r="D28" s="150">
        <v>125286</v>
      </c>
    </row>
    <row r="29" spans="1:4" s="29" customFormat="1" ht="18" customHeight="1">
      <c r="A29" s="28" t="s">
        <v>94</v>
      </c>
      <c r="B29" s="89">
        <v>45000</v>
      </c>
      <c r="C29" s="144"/>
      <c r="D29" s="155">
        <v>57696.31</v>
      </c>
    </row>
    <row r="30" spans="1:4" s="29" customFormat="1" ht="18" customHeight="1">
      <c r="A30" s="28" t="s">
        <v>51</v>
      </c>
      <c r="B30" s="89">
        <v>1000</v>
      </c>
      <c r="C30" s="144"/>
      <c r="D30" s="155">
        <v>1174.77</v>
      </c>
    </row>
    <row r="31" spans="1:4" s="27" customFormat="1" ht="18" customHeight="1">
      <c r="A31" s="28" t="s">
        <v>95</v>
      </c>
      <c r="B31" s="89">
        <v>18000</v>
      </c>
      <c r="C31" s="144"/>
      <c r="D31" s="155">
        <v>19200</v>
      </c>
    </row>
    <row r="32" spans="1:4" s="29" customFormat="1" ht="18" customHeight="1">
      <c r="A32" s="28" t="s">
        <v>52</v>
      </c>
      <c r="B32" s="89">
        <v>20</v>
      </c>
      <c r="C32" s="146"/>
      <c r="D32" s="155">
        <v>1.06</v>
      </c>
    </row>
    <row r="33" spans="1:4" s="29" customFormat="1" ht="18" customHeight="1" thickBot="1">
      <c r="A33" s="32" t="s">
        <v>53</v>
      </c>
      <c r="B33" s="91">
        <v>1500</v>
      </c>
      <c r="C33" s="146"/>
      <c r="D33" s="156">
        <v>23934.06</v>
      </c>
    </row>
    <row r="34" spans="1:4" s="27" customFormat="1" ht="18" customHeight="1" thickBot="1">
      <c r="A34" s="73" t="s">
        <v>54</v>
      </c>
      <c r="B34" s="74">
        <f>B2+B3+B4+B5+B6+B15+B16+B17+B25+B29+B30+B31+B32+B33</f>
        <v>562720</v>
      </c>
      <c r="C34" s="147"/>
      <c r="D34" s="164">
        <v>746457.76</v>
      </c>
    </row>
    <row r="35" spans="1:3" ht="13.5" customHeight="1">
      <c r="A35" s="1"/>
      <c r="B35" s="30"/>
      <c r="C35" s="1"/>
    </row>
    <row r="36" spans="1:3" ht="19.5" customHeight="1">
      <c r="A36" s="210"/>
      <c r="B36" s="210"/>
      <c r="C36" s="47"/>
    </row>
    <row r="37" spans="1:3" ht="13.5" customHeight="1" thickBot="1">
      <c r="A37" s="1"/>
      <c r="B37" s="30"/>
      <c r="C37" s="1"/>
    </row>
    <row r="38" spans="1:3" s="27" customFormat="1" ht="18" customHeight="1">
      <c r="A38" s="96"/>
      <c r="B38" s="97"/>
      <c r="C38" s="78"/>
    </row>
    <row r="39" spans="1:3" s="27" customFormat="1" ht="18" customHeight="1">
      <c r="A39" s="96"/>
      <c r="B39" s="97"/>
      <c r="C39" s="79"/>
    </row>
    <row r="40" spans="1:3" s="27" customFormat="1" ht="18" customHeight="1">
      <c r="A40" s="96"/>
      <c r="B40" s="97"/>
      <c r="C40" s="79"/>
    </row>
    <row r="41" spans="1:3" s="27" customFormat="1" ht="18" customHeight="1">
      <c r="A41" s="96"/>
      <c r="B41" s="97"/>
      <c r="C41" s="79"/>
    </row>
    <row r="42" spans="1:3" s="27" customFormat="1" ht="18" customHeight="1">
      <c r="A42" s="96"/>
      <c r="B42" s="97"/>
      <c r="C42" s="79"/>
    </row>
    <row r="43" spans="1:3" s="27" customFormat="1" ht="18" customHeight="1">
      <c r="A43" s="96"/>
      <c r="B43" s="97"/>
      <c r="C43" s="79"/>
    </row>
    <row r="44" spans="1:3" s="27" customFormat="1" ht="18" customHeight="1">
      <c r="A44" s="96"/>
      <c r="B44" s="97"/>
      <c r="C44" s="79"/>
    </row>
    <row r="45" spans="1:3" s="27" customFormat="1" ht="18" customHeight="1">
      <c r="A45" s="96"/>
      <c r="B45" s="97"/>
      <c r="C45" s="79"/>
    </row>
    <row r="46" spans="1:3" s="27" customFormat="1" ht="18" customHeight="1">
      <c r="A46" s="96"/>
      <c r="B46" s="97"/>
      <c r="C46" s="79"/>
    </row>
    <row r="47" spans="1:3" s="27" customFormat="1" ht="18" customHeight="1">
      <c r="A47" s="96"/>
      <c r="B47" s="97"/>
      <c r="C47" s="79"/>
    </row>
    <row r="48" spans="1:3" s="27" customFormat="1" ht="18" customHeight="1">
      <c r="A48" s="96"/>
      <c r="B48" s="97"/>
      <c r="C48" s="79"/>
    </row>
    <row r="49" spans="1:3" s="27" customFormat="1" ht="18" customHeight="1">
      <c r="A49" s="96"/>
      <c r="B49" s="97"/>
      <c r="C49" s="79"/>
    </row>
    <row r="50" spans="1:3" s="27" customFormat="1" ht="18" customHeight="1">
      <c r="A50" s="96"/>
      <c r="B50" s="97"/>
      <c r="C50" s="79"/>
    </row>
    <row r="51" spans="1:3" s="27" customFormat="1" ht="18" customHeight="1">
      <c r="A51" s="96"/>
      <c r="B51" s="97"/>
      <c r="C51" s="79"/>
    </row>
    <row r="52" spans="1:3" s="27" customFormat="1" ht="18" customHeight="1">
      <c r="A52" s="96"/>
      <c r="B52" s="97"/>
      <c r="C52" s="80"/>
    </row>
    <row r="53" spans="1:3" s="27" customFormat="1" ht="18" customHeight="1">
      <c r="A53" s="96"/>
      <c r="B53" s="97"/>
      <c r="C53" s="80"/>
    </row>
    <row r="54" spans="1:3" s="27" customFormat="1" ht="18" customHeight="1" thickBot="1">
      <c r="A54" s="98"/>
      <c r="B54" s="99"/>
      <c r="C54" s="95">
        <f>SUM(C38:C53)</f>
        <v>0</v>
      </c>
    </row>
    <row r="55" ht="21.75" customHeight="1"/>
  </sheetData>
  <sheetProtection/>
  <mergeCells count="2">
    <mergeCell ref="A36:B36"/>
    <mergeCell ref="G1:H1"/>
  </mergeCells>
  <printOptions horizontalCentered="1" verticalCentered="1"/>
  <pageMargins left="0.5905511811023623" right="0.5905511811023623" top="0.1968503937007874" bottom="0.1968503937007874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13">
      <selection activeCell="I14" sqref="I14"/>
    </sheetView>
  </sheetViews>
  <sheetFormatPr defaultColWidth="9.00390625" defaultRowHeight="12.75"/>
  <cols>
    <col min="1" max="1" width="43.75390625" style="0" customWidth="1"/>
    <col min="2" max="2" width="20.625" style="0" customWidth="1"/>
    <col min="3" max="3" width="24.00390625" style="0" customWidth="1"/>
    <col min="4" max="4" width="13.25390625" style="0" customWidth="1"/>
  </cols>
  <sheetData>
    <row r="1" spans="1:3" ht="34.5" customHeight="1">
      <c r="A1" s="192" t="s">
        <v>16</v>
      </c>
      <c r="B1" s="211"/>
      <c r="C1" s="7"/>
    </row>
    <row r="2" spans="1:2" ht="24.75" customHeight="1" thickBot="1">
      <c r="A2" s="3"/>
      <c r="B2" s="5"/>
    </row>
    <row r="3" spans="1:3" ht="30" customHeight="1" thickBot="1">
      <c r="A3" s="93" t="s">
        <v>14</v>
      </c>
      <c r="B3" s="93" t="s">
        <v>135</v>
      </c>
      <c r="C3" s="182" t="s">
        <v>136</v>
      </c>
    </row>
    <row r="4" spans="1:3" ht="24.75" customHeight="1">
      <c r="A4" s="81" t="s">
        <v>34</v>
      </c>
      <c r="B4" s="127">
        <v>100</v>
      </c>
      <c r="C4" s="134"/>
    </row>
    <row r="5" spans="1:3" ht="24.75" customHeight="1">
      <c r="A5" s="82" t="s">
        <v>35</v>
      </c>
      <c r="B5" s="128">
        <v>20000</v>
      </c>
      <c r="C5" s="62">
        <v>20927</v>
      </c>
    </row>
    <row r="6" spans="1:3" ht="24.75" customHeight="1">
      <c r="A6" s="82" t="s">
        <v>36</v>
      </c>
      <c r="B6" s="128">
        <v>25000</v>
      </c>
      <c r="C6" s="62">
        <v>51121.33</v>
      </c>
    </row>
    <row r="7" spans="1:3" ht="24.75" customHeight="1">
      <c r="A7" s="82" t="s">
        <v>37</v>
      </c>
      <c r="B7" s="128">
        <v>31240</v>
      </c>
      <c r="C7" s="62">
        <v>15990</v>
      </c>
    </row>
    <row r="8" spans="1:3" ht="24.75" customHeight="1">
      <c r="A8" s="82" t="s">
        <v>44</v>
      </c>
      <c r="B8" s="128">
        <v>0</v>
      </c>
      <c r="C8" s="62"/>
    </row>
    <row r="9" spans="1:3" ht="24.75" customHeight="1">
      <c r="A9" s="82" t="s">
        <v>45</v>
      </c>
      <c r="B9" s="128"/>
      <c r="C9" s="62"/>
    </row>
    <row r="10" spans="1:3" ht="24.75" customHeight="1">
      <c r="A10" s="82" t="s">
        <v>77</v>
      </c>
      <c r="B10" s="128">
        <v>700</v>
      </c>
      <c r="C10" s="62">
        <v>21250</v>
      </c>
    </row>
    <row r="11" spans="1:3" ht="24.75" customHeight="1">
      <c r="A11" s="82" t="s">
        <v>109</v>
      </c>
      <c r="B11" s="128"/>
      <c r="C11" s="62">
        <v>15.4</v>
      </c>
    </row>
    <row r="12" spans="1:3" ht="24.75" customHeight="1">
      <c r="A12" s="82" t="s">
        <v>58</v>
      </c>
      <c r="B12" s="128">
        <f>B13+B14+B15</f>
        <v>180500</v>
      </c>
      <c r="C12" s="62">
        <v>238879.61</v>
      </c>
    </row>
    <row r="13" spans="1:3" ht="24.75" customHeight="1">
      <c r="A13" s="92" t="s">
        <v>123</v>
      </c>
      <c r="B13" s="175">
        <v>22500</v>
      </c>
      <c r="C13" s="62"/>
    </row>
    <row r="14" spans="1:3" ht="24.75" customHeight="1">
      <c r="A14" s="92" t="s">
        <v>124</v>
      </c>
      <c r="B14" s="175">
        <v>96000</v>
      </c>
      <c r="C14" s="62"/>
    </row>
    <row r="15" spans="1:3" ht="24.75" customHeight="1">
      <c r="A15" s="92" t="s">
        <v>119</v>
      </c>
      <c r="B15" s="175">
        <v>62000</v>
      </c>
      <c r="C15" s="62"/>
    </row>
    <row r="16" spans="1:3" ht="24.75" customHeight="1">
      <c r="A16" s="82" t="s">
        <v>96</v>
      </c>
      <c r="B16" s="128">
        <v>20000</v>
      </c>
      <c r="C16" s="62">
        <v>29150</v>
      </c>
    </row>
    <row r="17" spans="1:3" ht="24.75" customHeight="1">
      <c r="A17" s="82" t="s">
        <v>64</v>
      </c>
      <c r="B17" s="128">
        <v>350000</v>
      </c>
      <c r="C17" s="62">
        <v>443685.49</v>
      </c>
    </row>
    <row r="18" spans="1:3" ht="24.75" customHeight="1">
      <c r="A18" s="82" t="s">
        <v>65</v>
      </c>
      <c r="B18" s="128">
        <v>2000</v>
      </c>
      <c r="C18" s="62">
        <v>1430</v>
      </c>
    </row>
    <row r="19" spans="1:4" ht="24.75" customHeight="1" thickBot="1">
      <c r="A19" s="77" t="s">
        <v>137</v>
      </c>
      <c r="B19" s="176"/>
      <c r="C19" s="62">
        <v>971.59</v>
      </c>
      <c r="D19" s="188"/>
    </row>
    <row r="20" spans="1:3" ht="24.75" customHeight="1" thickBot="1">
      <c r="A20" s="94" t="s">
        <v>59</v>
      </c>
      <c r="B20" s="177">
        <f>B4+B5+B6+B7+B8+B9+B10+B11+B12+B16+B17+B18+B19</f>
        <v>629540</v>
      </c>
      <c r="C20" s="183">
        <v>823420.42</v>
      </c>
    </row>
    <row r="21" spans="1:3" ht="19.5" customHeight="1">
      <c r="A21" s="49"/>
      <c r="B21" s="50"/>
      <c r="C21" s="51"/>
    </row>
    <row r="22" spans="1:3" ht="19.5" customHeight="1">
      <c r="A22" s="48"/>
      <c r="B22" s="48"/>
      <c r="C22" s="1"/>
    </row>
    <row r="23" spans="1:3" ht="24.75" customHeight="1" thickBot="1">
      <c r="A23" s="4" t="s">
        <v>15</v>
      </c>
      <c r="B23" s="186" t="s">
        <v>132</v>
      </c>
      <c r="C23" s="186" t="s">
        <v>138</v>
      </c>
    </row>
    <row r="24" spans="1:3" ht="30" customHeight="1" thickBot="1">
      <c r="A24" s="107" t="s">
        <v>60</v>
      </c>
      <c r="B24" s="178">
        <f>B20</f>
        <v>629540</v>
      </c>
      <c r="C24" s="184">
        <f>C20</f>
        <v>823420.42</v>
      </c>
    </row>
    <row r="25" spans="1:3" ht="30" customHeight="1" thickBot="1">
      <c r="A25" s="18" t="s">
        <v>97</v>
      </c>
      <c r="B25" s="179">
        <f>rozpočet3!H19</f>
        <v>631000</v>
      </c>
      <c r="C25" s="185">
        <f>rozpočet3!I19</f>
        <v>794324.24</v>
      </c>
    </row>
    <row r="26" spans="1:3" ht="30" customHeight="1" thickBot="1">
      <c r="A26" s="187" t="s">
        <v>139</v>
      </c>
      <c r="B26" s="180">
        <v>0</v>
      </c>
      <c r="C26" s="181">
        <v>29096.18</v>
      </c>
    </row>
    <row r="27" ht="18">
      <c r="C27" s="46"/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Stredoslovenský futbalový zvaz</dc:creator>
  <cp:keywords/>
  <dc:description/>
  <cp:lastModifiedBy>Ladislav</cp:lastModifiedBy>
  <cp:lastPrinted>2018-06-25T08:25:26Z</cp:lastPrinted>
  <dcterms:created xsi:type="dcterms:W3CDTF">1997-01-06T21:49:28Z</dcterms:created>
  <dcterms:modified xsi:type="dcterms:W3CDTF">2018-06-25T08:35:07Z</dcterms:modified>
  <cp:category/>
  <cp:version/>
  <cp:contentType/>
  <cp:contentStatus/>
</cp:coreProperties>
</file>